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80" windowWidth="15456" windowHeight="9216"/>
  </bookViews>
  <sheets>
    <sheet name="Автомодельный" sheetId="1" r:id="rId1"/>
  </sheets>
  <calcPr calcId="125725"/>
</workbook>
</file>

<file path=xl/calcChain.xml><?xml version="1.0" encoding="utf-8"?>
<calcChain xmlns="http://schemas.openxmlformats.org/spreadsheetml/2006/main">
  <c r="I23" i="1"/>
  <c r="I14"/>
  <c r="I15" l="1"/>
  <c r="I21" l="1"/>
  <c r="I20"/>
  <c r="I19"/>
  <c r="I22" l="1"/>
  <c r="I13" l="1"/>
  <c r="I18"/>
  <c r="I17" l="1"/>
  <c r="I12" s="1"/>
  <c r="I24" s="1"/>
  <c r="I25" s="1"/>
  <c r="I26" s="1"/>
  <c r="I16"/>
</calcChain>
</file>

<file path=xl/sharedStrings.xml><?xml version="1.0" encoding="utf-8"?>
<sst xmlns="http://schemas.openxmlformats.org/spreadsheetml/2006/main" count="56" uniqueCount="55">
  <si>
    <t>РАСЧЕТ ЦЕНЫ ПЛАТНОЙ УСЛУГИ</t>
  </si>
  <si>
    <t>(наименование услуги)</t>
  </si>
  <si>
    <t xml:space="preserve">по </t>
  </si>
  <si>
    <t>(наименование образовательного учреждения)</t>
  </si>
  <si>
    <t>№
п/п</t>
  </si>
  <si>
    <t>Показатели</t>
  </si>
  <si>
    <t>Расчет</t>
  </si>
  <si>
    <t>Сумма (руб.)</t>
  </si>
  <si>
    <t>1.1</t>
  </si>
  <si>
    <t>1.2</t>
  </si>
  <si>
    <t>1.3</t>
  </si>
  <si>
    <t>1.4</t>
  </si>
  <si>
    <t>Начисления на заработную плату</t>
  </si>
  <si>
    <t>1.5</t>
  </si>
  <si>
    <t>Материальные расходы всего
(1.5.1+1.5.2+1.5.3+1.5.4+1.5.5)</t>
  </si>
  <si>
    <t>1.5.1</t>
  </si>
  <si>
    <t>1.5.2</t>
  </si>
  <si>
    <t>1.5.3</t>
  </si>
  <si>
    <t>Расходы на водоотведение (канализация)</t>
  </si>
  <si>
    <t>1.5.4</t>
  </si>
  <si>
    <t>1.5.5</t>
  </si>
  <si>
    <t>Учебные затраты</t>
  </si>
  <si>
    <t>2</t>
  </si>
  <si>
    <t>Стоимость обучения в час на одного обучающегося</t>
  </si>
  <si>
    <t>Электроэнергия: 720 час. = 24 час. * 30 дн.</t>
  </si>
  <si>
    <t>Водоснабжение и водоотведение: 200 час. = 10 час. * 20 дн. (режим работы с 07:30 до 17:30, пятидневная рабочая неделя)</t>
  </si>
  <si>
    <t>Примечание: Стоимость одной платной услуги индексируется, в связи с повышением тарифов на коммунальные услуги, повышением заработной платы и нормой затрат</t>
  </si>
  <si>
    <t>7 149,00 руб./72 ч.</t>
  </si>
  <si>
    <t>Число часов по учебному плану - 144 часов</t>
  </si>
  <si>
    <t>Численность воспитанников или обучающихся в группе - 8 чел.</t>
  </si>
  <si>
    <t xml:space="preserve">26 куб.м/6 мес./258в.м/720 ч.*24 кв.м. доп.усл*3064,78руб.
</t>
  </si>
  <si>
    <t>2616,55квт.ч./12 мес./250чел./720 ч.*8чел.*7,50 руб.</t>
  </si>
  <si>
    <t>18,20 куб.м/12 мес./250чел./200 ч.*8чел.*54,45 руб.</t>
  </si>
  <si>
    <t>18,20куб.м/12 мес./250 чел./200 ч.*8чел.*27,22 руб.</t>
  </si>
  <si>
    <t>Директор  МБУДО "ЦДТТ" ИГО СК                                      Л.И. Бычков</t>
  </si>
  <si>
    <t xml:space="preserve">
18 756,00 руб./160 ч.
7581,00 руб./144 ч.
</t>
  </si>
  <si>
    <t>Дополнительная образовательная услуга  "Автомоделирование"</t>
  </si>
  <si>
    <t xml:space="preserve">Муниципальное бюджетное учреждение дополнительного образования «Центр детского технического творчества» Изобильненского городского округа Ставропольского края </t>
  </si>
  <si>
    <t>11 280,00 руб./160 ч.</t>
  </si>
  <si>
    <t>Затраты, необходимые на выполнение услуги, ВСЕГО
(Итого ФОТ+1.5), в том числе</t>
  </si>
  <si>
    <t>Расходы на оплату труда педагогического персонала, непосредственно оказывающего образовательную услугу,</t>
  </si>
  <si>
    <t xml:space="preserve">Расходы на оплату труда обслуживающего персонала, </t>
  </si>
  <si>
    <t>Расходы на оплату труда административно - управленческого персонала</t>
  </si>
  <si>
    <t>Итого ФОТ (1.1+1.2+1.3+1.4)</t>
  </si>
  <si>
    <t>Расходы потребление на электрической энергии</t>
  </si>
  <si>
    <t>Расходы на водопотребление</t>
  </si>
  <si>
    <t>Расходы на потребление тепловой энергии</t>
  </si>
  <si>
    <t>Средства на развитие материально - технической базы (не более 30%)</t>
  </si>
  <si>
    <t>3</t>
  </si>
  <si>
    <t>Стоимость обучения в час ВСЕГО (1+2)</t>
  </si>
  <si>
    <t>4</t>
  </si>
  <si>
    <t>24200,00 руб/144 ч.</t>
  </si>
  <si>
    <t>614,12руб.*30%</t>
  </si>
  <si>
    <t>Период обучения - 9 месяцев по 4 часа в неделю</t>
  </si>
  <si>
    <t>Расчет составил Еряшева Ю.В.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</si>
</sst>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4" fillId="0" borderId="0" xfId="0" applyFont="1"/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 wrapText="1"/>
    </xf>
    <xf numFmtId="49" fontId="2" fillId="0" borderId="3" xfId="0" applyNumberFormat="1" applyFont="1" applyBorder="1" applyAlignment="1">
      <alignment horizontal="left"/>
    </xf>
    <xf numFmtId="0" fontId="5" fillId="0" borderId="6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wrapText="1"/>
    </xf>
    <xf numFmtId="49" fontId="2" fillId="0" borderId="3" xfId="0" applyNumberFormat="1" applyFont="1" applyBorder="1"/>
    <xf numFmtId="0" fontId="5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wrapText="1"/>
    </xf>
    <xf numFmtId="0" fontId="5" fillId="0" borderId="6" xfId="0" applyFont="1" applyBorder="1" applyAlignment="1">
      <alignment wrapText="1"/>
    </xf>
    <xf numFmtId="0" fontId="5" fillId="0" borderId="0" xfId="0" applyFont="1" applyAlignment="1">
      <alignment horizontal="left"/>
    </xf>
    <xf numFmtId="0" fontId="2" fillId="0" borderId="3" xfId="0" applyFont="1" applyBorder="1" applyAlignment="1">
      <alignment horizontal="left" wrapText="1"/>
    </xf>
    <xf numFmtId="4" fontId="5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 wrapText="1"/>
    </xf>
    <xf numFmtId="4" fontId="7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4" fontId="5" fillId="0" borderId="3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/>
    </xf>
    <xf numFmtId="4" fontId="5" fillId="0" borderId="4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 tint="-0.14999847407452621"/>
    <pageSetUpPr fitToPage="1"/>
  </sheetPr>
  <dimension ref="A1:J37"/>
  <sheetViews>
    <sheetView tabSelected="1" workbookViewId="0">
      <selection activeCell="H29" sqref="H29"/>
    </sheetView>
  </sheetViews>
  <sheetFormatPr defaultColWidth="8.88671875" defaultRowHeight="15.6"/>
  <cols>
    <col min="1" max="1" width="5.6640625" style="1" customWidth="1"/>
    <col min="2" max="7" width="7.6640625" style="1" customWidth="1"/>
    <col min="8" max="8" width="21.109375" style="1" customWidth="1"/>
    <col min="9" max="9" width="8.88671875" style="1"/>
    <col min="10" max="10" width="5.109375" style="1" customWidth="1"/>
    <col min="11" max="16384" width="8.88671875" style="1"/>
  </cols>
  <sheetData>
    <row r="1" spans="1:10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8.5" customHeight="1">
      <c r="A3" s="32" t="s">
        <v>36</v>
      </c>
      <c r="B3" s="32"/>
      <c r="C3" s="32"/>
      <c r="D3" s="32"/>
      <c r="E3" s="32"/>
      <c r="F3" s="32"/>
      <c r="G3" s="32"/>
      <c r="H3" s="32"/>
      <c r="I3" s="32"/>
      <c r="J3" s="32"/>
    </row>
    <row r="4" spans="1:10">
      <c r="A4" s="33" t="s">
        <v>1</v>
      </c>
      <c r="B4" s="33"/>
      <c r="C4" s="33"/>
      <c r="D4" s="33"/>
      <c r="E4" s="33"/>
      <c r="F4" s="33"/>
      <c r="G4" s="33"/>
      <c r="H4" s="33"/>
      <c r="I4" s="33"/>
      <c r="J4" s="33"/>
    </row>
    <row r="5" spans="1:10" ht="69.75" customHeight="1">
      <c r="A5" s="3" t="s">
        <v>2</v>
      </c>
      <c r="B5" s="34" t="s">
        <v>37</v>
      </c>
      <c r="C5" s="34"/>
      <c r="D5" s="34"/>
      <c r="E5" s="34"/>
      <c r="F5" s="34"/>
      <c r="G5" s="34"/>
      <c r="H5" s="34"/>
      <c r="I5" s="34"/>
      <c r="J5" s="34"/>
    </row>
    <row r="6" spans="1:10">
      <c r="B6" s="33" t="s">
        <v>3</v>
      </c>
      <c r="C6" s="33"/>
      <c r="D6" s="33"/>
      <c r="E6" s="33"/>
      <c r="F6" s="33"/>
      <c r="G6" s="33"/>
      <c r="H6" s="33"/>
      <c r="I6" s="33"/>
      <c r="J6" s="33"/>
    </row>
    <row r="7" spans="1:10" s="4" customFormat="1">
      <c r="A7" s="4" t="s">
        <v>53</v>
      </c>
    </row>
    <row r="8" spans="1:10">
      <c r="A8" s="1" t="s">
        <v>28</v>
      </c>
    </row>
    <row r="9" spans="1:10">
      <c r="A9" s="1" t="s">
        <v>29</v>
      </c>
    </row>
    <row r="11" spans="1:10" ht="31.2">
      <c r="A11" s="5" t="s">
        <v>4</v>
      </c>
      <c r="B11" s="30" t="s">
        <v>5</v>
      </c>
      <c r="C11" s="30"/>
      <c r="D11" s="30"/>
      <c r="E11" s="30"/>
      <c r="F11" s="30"/>
      <c r="G11" s="30"/>
      <c r="H11" s="6" t="s">
        <v>6</v>
      </c>
      <c r="I11" s="30" t="s">
        <v>7</v>
      </c>
      <c r="J11" s="30"/>
    </row>
    <row r="12" spans="1:10" ht="45" customHeight="1">
      <c r="A12" s="7">
        <v>1</v>
      </c>
      <c r="B12" s="17" t="s">
        <v>39</v>
      </c>
      <c r="C12" s="17"/>
      <c r="D12" s="17"/>
      <c r="E12" s="17"/>
      <c r="F12" s="17"/>
      <c r="G12" s="17"/>
      <c r="H12" s="8"/>
      <c r="I12" s="18">
        <f>I17+I18</f>
        <v>614.11883180988434</v>
      </c>
      <c r="J12" s="18"/>
    </row>
    <row r="13" spans="1:10" ht="50.25" customHeight="1">
      <c r="A13" s="9" t="s">
        <v>8</v>
      </c>
      <c r="B13" s="23" t="s">
        <v>40</v>
      </c>
      <c r="C13" s="24"/>
      <c r="D13" s="24"/>
      <c r="E13" s="24"/>
      <c r="F13" s="24"/>
      <c r="G13" s="25"/>
      <c r="H13" s="10" t="s">
        <v>27</v>
      </c>
      <c r="I13" s="28">
        <f>7149/72</f>
        <v>99.291666666666671</v>
      </c>
      <c r="J13" s="29"/>
    </row>
    <row r="14" spans="1:10" ht="31.95" customHeight="1">
      <c r="A14" s="9" t="s">
        <v>9</v>
      </c>
      <c r="B14" s="23" t="s">
        <v>41</v>
      </c>
      <c r="C14" s="24"/>
      <c r="D14" s="24"/>
      <c r="E14" s="24"/>
      <c r="F14" s="24"/>
      <c r="G14" s="25"/>
      <c r="H14" s="10" t="s">
        <v>38</v>
      </c>
      <c r="I14" s="28">
        <f>11280/160</f>
        <v>70.5</v>
      </c>
      <c r="J14" s="29"/>
    </row>
    <row r="15" spans="1:10" ht="46.5" customHeight="1">
      <c r="A15" s="9" t="s">
        <v>10</v>
      </c>
      <c r="B15" s="23" t="s">
        <v>42</v>
      </c>
      <c r="C15" s="24"/>
      <c r="D15" s="24"/>
      <c r="E15" s="24"/>
      <c r="F15" s="24"/>
      <c r="G15" s="25"/>
      <c r="H15" s="15" t="s">
        <v>35</v>
      </c>
      <c r="I15" s="28">
        <f>((18756/160)+(7581/144))</f>
        <v>169.87083333333334</v>
      </c>
      <c r="J15" s="29"/>
    </row>
    <row r="16" spans="1:10" ht="15.75" customHeight="1">
      <c r="A16" s="9" t="s">
        <v>11</v>
      </c>
      <c r="B16" s="17" t="s">
        <v>12</v>
      </c>
      <c r="C16" s="17"/>
      <c r="D16" s="17"/>
      <c r="E16" s="17"/>
      <c r="F16" s="17"/>
      <c r="G16" s="17"/>
      <c r="H16" s="8"/>
      <c r="I16" s="18">
        <f>(I13+I14+I15)*0.302</f>
        <v>102.578075</v>
      </c>
      <c r="J16" s="18"/>
    </row>
    <row r="17" spans="1:10" ht="15.75" customHeight="1">
      <c r="A17" s="9"/>
      <c r="B17" s="17" t="s">
        <v>43</v>
      </c>
      <c r="C17" s="17"/>
      <c r="D17" s="17"/>
      <c r="E17" s="17"/>
      <c r="F17" s="17"/>
      <c r="G17" s="17"/>
      <c r="H17" s="8"/>
      <c r="I17" s="18">
        <f>I13+I14+I15+I16</f>
        <v>442.24057500000004</v>
      </c>
      <c r="J17" s="18"/>
    </row>
    <row r="18" spans="1:10" ht="31.2" customHeight="1">
      <c r="A18" s="9" t="s">
        <v>13</v>
      </c>
      <c r="B18" s="17" t="s">
        <v>14</v>
      </c>
      <c r="C18" s="17"/>
      <c r="D18" s="17"/>
      <c r="E18" s="17"/>
      <c r="F18" s="17"/>
      <c r="G18" s="17"/>
      <c r="H18" s="8"/>
      <c r="I18" s="18">
        <f>I19+I20+I21+I23+I22</f>
        <v>171.87825680988428</v>
      </c>
      <c r="J18" s="18"/>
    </row>
    <row r="19" spans="1:10" ht="39" customHeight="1">
      <c r="A19" s="9" t="s">
        <v>15</v>
      </c>
      <c r="B19" s="17" t="s">
        <v>44</v>
      </c>
      <c r="C19" s="17"/>
      <c r="D19" s="17"/>
      <c r="E19" s="17"/>
      <c r="F19" s="17"/>
      <c r="G19" s="17"/>
      <c r="H19" s="11" t="s">
        <v>31</v>
      </c>
      <c r="I19" s="18">
        <f>2026/12/250/720*8*7.5</f>
        <v>5.6277777777777774E-2</v>
      </c>
      <c r="J19" s="18"/>
    </row>
    <row r="20" spans="1:10" ht="39" customHeight="1">
      <c r="A20" s="12" t="s">
        <v>16</v>
      </c>
      <c r="B20" s="17" t="s">
        <v>45</v>
      </c>
      <c r="C20" s="17"/>
      <c r="D20" s="17"/>
      <c r="E20" s="17"/>
      <c r="F20" s="17"/>
      <c r="G20" s="17"/>
      <c r="H20" s="11" t="s">
        <v>32</v>
      </c>
      <c r="I20" s="18">
        <f>18.2/12/250/200*8*54.45</f>
        <v>1.3213200000000001E-2</v>
      </c>
      <c r="J20" s="18"/>
    </row>
    <row r="21" spans="1:10" ht="43.5" customHeight="1">
      <c r="A21" s="12" t="s">
        <v>17</v>
      </c>
      <c r="B21" s="17" t="s">
        <v>18</v>
      </c>
      <c r="C21" s="17"/>
      <c r="D21" s="17"/>
      <c r="E21" s="17"/>
      <c r="F21" s="17"/>
      <c r="G21" s="17"/>
      <c r="H21" s="8" t="s">
        <v>33</v>
      </c>
      <c r="I21" s="18">
        <f>18.2/12/250/200*8*27.22</f>
        <v>6.6053866666666667E-3</v>
      </c>
      <c r="J21" s="18"/>
    </row>
    <row r="22" spans="1:10" ht="54.75" customHeight="1">
      <c r="A22" s="12" t="s">
        <v>19</v>
      </c>
      <c r="B22" s="23" t="s">
        <v>46</v>
      </c>
      <c r="C22" s="24"/>
      <c r="D22" s="24"/>
      <c r="E22" s="24"/>
      <c r="F22" s="24"/>
      <c r="G22" s="25"/>
      <c r="H22" s="13" t="s">
        <v>30</v>
      </c>
      <c r="I22" s="26">
        <f>13.1/6/89.3/720*36*3064.78</f>
        <v>3.746604889884285</v>
      </c>
      <c r="J22" s="26"/>
    </row>
    <row r="23" spans="1:10" ht="15.75" customHeight="1">
      <c r="A23" s="12" t="s">
        <v>20</v>
      </c>
      <c r="B23" s="17" t="s">
        <v>21</v>
      </c>
      <c r="C23" s="17"/>
      <c r="D23" s="17"/>
      <c r="E23" s="17"/>
      <c r="F23" s="17"/>
      <c r="G23" s="17"/>
      <c r="H23" s="11" t="s">
        <v>51</v>
      </c>
      <c r="I23" s="27">
        <f>24200/144</f>
        <v>168.05555555555554</v>
      </c>
      <c r="J23" s="27"/>
    </row>
    <row r="24" spans="1:10" ht="31.2" customHeight="1">
      <c r="A24" s="12" t="s">
        <v>22</v>
      </c>
      <c r="B24" s="17" t="s">
        <v>47</v>
      </c>
      <c r="C24" s="17"/>
      <c r="D24" s="17"/>
      <c r="E24" s="17"/>
      <c r="F24" s="17"/>
      <c r="G24" s="17"/>
      <c r="H24" s="8" t="s">
        <v>52</v>
      </c>
      <c r="I24" s="18">
        <f>I12*30%</f>
        <v>184.23564954296529</v>
      </c>
      <c r="J24" s="18"/>
    </row>
    <row r="25" spans="1:10" ht="15.75" customHeight="1">
      <c r="A25" s="12" t="s">
        <v>48</v>
      </c>
      <c r="B25" s="17" t="s">
        <v>49</v>
      </c>
      <c r="C25" s="17"/>
      <c r="D25" s="17"/>
      <c r="E25" s="17"/>
      <c r="F25" s="17"/>
      <c r="G25" s="17"/>
      <c r="H25" s="8"/>
      <c r="I25" s="18">
        <f>I12+I24</f>
        <v>798.35448135284969</v>
      </c>
      <c r="J25" s="18"/>
    </row>
    <row r="26" spans="1:10" ht="31.2" customHeight="1">
      <c r="A26" s="12" t="s">
        <v>50</v>
      </c>
      <c r="B26" s="17" t="s">
        <v>23</v>
      </c>
      <c r="C26" s="17"/>
      <c r="D26" s="17"/>
      <c r="E26" s="17"/>
      <c r="F26" s="17"/>
      <c r="G26" s="17"/>
      <c r="H26" s="8"/>
      <c r="I26" s="18">
        <f>I25/8</f>
        <v>99.794310169106211</v>
      </c>
      <c r="J26" s="18"/>
    </row>
    <row r="27" spans="1:10" ht="31.2" customHeight="1">
      <c r="A27" s="12"/>
      <c r="B27" s="19" t="s">
        <v>23</v>
      </c>
      <c r="C27" s="19"/>
      <c r="D27" s="19"/>
      <c r="E27" s="19"/>
      <c r="F27" s="19"/>
      <c r="G27" s="19"/>
      <c r="H27" s="14"/>
      <c r="I27" s="20">
        <v>100</v>
      </c>
      <c r="J27" s="20"/>
    </row>
    <row r="29" spans="1:10">
      <c r="A29" s="1" t="s">
        <v>24</v>
      </c>
    </row>
    <row r="30" spans="1:10" ht="32.4" customHeight="1">
      <c r="A30" s="21" t="s">
        <v>25</v>
      </c>
      <c r="B30" s="21"/>
      <c r="C30" s="21"/>
      <c r="D30" s="21"/>
      <c r="E30" s="21"/>
      <c r="F30" s="21"/>
      <c r="G30" s="21"/>
      <c r="H30" s="21"/>
      <c r="I30" s="21"/>
      <c r="J30" s="21"/>
    </row>
    <row r="32" spans="1:10" ht="34.200000000000003" customHeight="1">
      <c r="A32" s="22" t="s">
        <v>26</v>
      </c>
      <c r="B32" s="22"/>
      <c r="C32" s="22"/>
      <c r="D32" s="22"/>
      <c r="E32" s="22"/>
      <c r="F32" s="22"/>
      <c r="G32" s="22"/>
      <c r="H32" s="22"/>
      <c r="I32" s="22"/>
      <c r="J32" s="22"/>
    </row>
    <row r="35" spans="1:10" hidden="1">
      <c r="A35" s="22" t="s">
        <v>34</v>
      </c>
      <c r="B35" s="22"/>
      <c r="C35" s="22"/>
      <c r="D35" s="22"/>
      <c r="E35" s="22"/>
      <c r="F35" s="22"/>
      <c r="G35" s="22"/>
      <c r="H35" s="22"/>
      <c r="I35" s="22"/>
      <c r="J35" s="22"/>
    </row>
    <row r="37" spans="1:10">
      <c r="A37" s="16" t="s">
        <v>54</v>
      </c>
      <c r="B37" s="16"/>
      <c r="C37" s="16"/>
      <c r="D37" s="16"/>
      <c r="E37" s="16"/>
      <c r="F37" s="16"/>
      <c r="G37" s="16"/>
      <c r="H37" s="16"/>
      <c r="I37" s="16"/>
      <c r="J37" s="16"/>
    </row>
  </sheetData>
  <mergeCells count="43">
    <mergeCell ref="B11:G11"/>
    <mergeCell ref="I11:J11"/>
    <mergeCell ref="A1:J1"/>
    <mergeCell ref="A3:J3"/>
    <mergeCell ref="A4:J4"/>
    <mergeCell ref="B5:J5"/>
    <mergeCell ref="B6:J6"/>
    <mergeCell ref="B12:G12"/>
    <mergeCell ref="I12:J12"/>
    <mergeCell ref="B13:G13"/>
    <mergeCell ref="I13:J13"/>
    <mergeCell ref="B14:G14"/>
    <mergeCell ref="I14:J14"/>
    <mergeCell ref="B15:G15"/>
    <mergeCell ref="I15:J15"/>
    <mergeCell ref="B16:G16"/>
    <mergeCell ref="I16:J16"/>
    <mergeCell ref="B17:G17"/>
    <mergeCell ref="I17:J17"/>
    <mergeCell ref="B18:G18"/>
    <mergeCell ref="I18:J18"/>
    <mergeCell ref="B19:G19"/>
    <mergeCell ref="I19:J19"/>
    <mergeCell ref="B20:G20"/>
    <mergeCell ref="I20:J20"/>
    <mergeCell ref="B21:G21"/>
    <mergeCell ref="I21:J21"/>
    <mergeCell ref="B22:G22"/>
    <mergeCell ref="I22:J22"/>
    <mergeCell ref="B23:G23"/>
    <mergeCell ref="I23:J23"/>
    <mergeCell ref="A37:J37"/>
    <mergeCell ref="B24:G24"/>
    <mergeCell ref="I24:J24"/>
    <mergeCell ref="B25:G25"/>
    <mergeCell ref="I25:J25"/>
    <mergeCell ref="B26:G26"/>
    <mergeCell ref="I26:J26"/>
    <mergeCell ref="B27:G27"/>
    <mergeCell ref="I27:J27"/>
    <mergeCell ref="A30:J30"/>
    <mergeCell ref="A32:J32"/>
    <mergeCell ref="A35:J35"/>
  </mergeCells>
  <pageMargins left="0.78740157480314965" right="0.78740157480314965" top="0.78740157480314965" bottom="0.78740157480314965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Автомодельный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UserPC</dc:creator>
  <cp:lastModifiedBy>1</cp:lastModifiedBy>
  <cp:lastPrinted>2019-01-31T09:38:10Z</cp:lastPrinted>
  <dcterms:created xsi:type="dcterms:W3CDTF">2018-08-21T05:42:16Z</dcterms:created>
  <dcterms:modified xsi:type="dcterms:W3CDTF">2022-01-15T12:01:04Z</dcterms:modified>
</cp:coreProperties>
</file>